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put" sheetId="1" state="visible" r:id="rId1"/>
    <sheet xmlns:r="http://schemas.openxmlformats.org/officeDocument/2006/relationships" name="Bridge" sheetId="2" state="visible" r:id="rId2"/>
    <sheet xmlns:r="http://schemas.openxmlformats.org/officeDocument/2006/relationships"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7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4F46E5"/>
    </font>
    <font>
      <b val="1"/>
      <sz val="11"/>
    </font>
    <font>
      <b val="1"/>
    </font>
    <font>
      <b val="1"/>
      <sz val="14"/>
    </font>
    <font>
      <i val="1"/>
      <color rgb="00666F8F"/>
    </font>
  </fonts>
  <fills count="4">
    <fill>
      <patternFill/>
    </fill>
    <fill>
      <patternFill patternType="gray125"/>
    </fill>
    <fill>
      <patternFill patternType="solid">
        <fgColor rgb="001F2544"/>
      </patternFill>
    </fill>
    <fill>
      <patternFill patternType="solid">
        <fgColor rgb="00F6F7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164" fontId="0" fillId="0" borderId="0" pivotButton="0" quotePrefix="0" xfId="0"/>
    <xf numFmtId="0" fontId="2" fillId="0" borderId="0" pivotButton="0" quotePrefix="0" xfId="0"/>
    <xf numFmtId="0" fontId="3" fillId="3" borderId="0" pivotButton="0" quotePrefix="0" xfId="0"/>
    <xf numFmtId="3" fontId="4" fillId="3" borderId="0" pivotButton="0" quotePrefix="0" xfId="0"/>
    <xf numFmtId="0" fontId="3" fillId="0" borderId="0" pivotButton="0" quotePrefix="0" xfId="0"/>
    <xf numFmtId="3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4" customWidth="1" min="2" max="2"/>
    <col width="13" customWidth="1" min="3" max="3"/>
    <col width="14" customWidth="1" min="4" max="4"/>
    <col width="13" customWidth="1" min="5" max="5"/>
    <col width="11" customWidth="1" min="6" max="6"/>
    <col width="11" customWidth="1" min="7" max="7"/>
    <col width="11" customWidth="1" min="8" max="8"/>
    <col width="13" customWidth="1" min="9" max="9"/>
    <col width="12" customWidth="1" min="10" max="10"/>
    <col width="12" customWidth="1" min="11" max="11"/>
    <col width="11" customWidth="1" min="12" max="12"/>
    <col width="11" customWidth="1" min="13" max="13"/>
  </cols>
  <sheetData>
    <row r="1">
      <c r="A1" s="1" t="inlineStr">
        <is>
          <t>Product</t>
        </is>
      </c>
      <c r="B1" s="2" t="inlineStr">
        <is>
          <t>PY volume (units)</t>
        </is>
      </c>
      <c r="C1" s="2" t="inlineStr">
        <is>
          <t>PY net sales</t>
        </is>
      </c>
      <c r="D1" s="2" t="inlineStr">
        <is>
          <t>CY volume (units)</t>
        </is>
      </c>
      <c r="E1" s="2" t="inlineStr">
        <is>
          <t>CY net sales</t>
        </is>
      </c>
      <c r="F1" s="2" t="inlineStr">
        <is>
          <t>PY price/unit</t>
        </is>
      </c>
      <c r="G1" s="2" t="inlineStr">
        <is>
          <t>CY price/unit</t>
        </is>
      </c>
      <c r="H1" s="2" t="inlineStr">
        <is>
          <t>Status</t>
        </is>
      </c>
      <c r="I1" s="2" t="inlineStr">
        <is>
          <t>Volume effect</t>
        </is>
      </c>
      <c r="J1" s="2" t="inlineStr">
        <is>
          <t>Mix effect</t>
        </is>
      </c>
      <c r="K1" s="2" t="inlineStr">
        <is>
          <t>Price effect</t>
        </is>
      </c>
      <c r="L1" s="2" t="inlineStr">
        <is>
          <t>New</t>
        </is>
      </c>
      <c r="M1" s="2" t="inlineStr">
        <is>
          <t>Lost</t>
        </is>
      </c>
    </row>
    <row r="2">
      <c r="A2" t="inlineStr">
        <is>
          <t>Dish soap 500 ml</t>
        </is>
      </c>
      <c r="B2" s="3" t="n">
        <v>41000</v>
      </c>
      <c r="C2" s="3" t="n">
        <v>149000</v>
      </c>
      <c r="D2" s="3" t="n">
        <v>44500</v>
      </c>
      <c r="E2" s="3" t="n">
        <v>158000</v>
      </c>
      <c r="F2" s="4">
        <f>IF(B2&gt;0,C2/B2,0)</f>
        <v/>
      </c>
      <c r="G2" s="4">
        <f>IF(D2&gt;0,E2/D2,0)</f>
        <v/>
      </c>
      <c r="H2" s="5">
        <f>IF(AND(B2&gt;0,D2&gt;0),"",IF(D2&gt;0,"NEW",IF(B2&gt;0,"LOST","NO VOLUME")))</f>
        <v/>
      </c>
      <c r="I2" s="3">
        <f>IF(AND(B2&gt;0,D2&gt;0),(D2-B2)*Bridge!$B$2,0)</f>
        <v/>
      </c>
      <c r="J2" s="3">
        <f>IF(AND(B2&gt;0,D2&gt;0),D2*(F2-Bridge!$B$2),0)</f>
        <v/>
      </c>
      <c r="K2" s="3">
        <f>IF(AND(B2&gt;0,D2&gt;0),(G2-F2)*D2,0)</f>
        <v/>
      </c>
      <c r="L2" s="3">
        <f>IF(AND(B2=0,D2&gt;0),E2,0)</f>
        <v/>
      </c>
      <c r="M2" s="3">
        <f>IF(AND(B2&gt;0,D2=0),-C2,0)</f>
        <v/>
      </c>
    </row>
    <row r="3">
      <c r="A3" t="inlineStr">
        <is>
          <t>Laundry liquid 1.5 l</t>
        </is>
      </c>
      <c r="B3" s="3" t="n">
        <v>26000</v>
      </c>
      <c r="C3" s="3" t="n">
        <v>112000</v>
      </c>
      <c r="D3" s="3" t="n">
        <v>27500</v>
      </c>
      <c r="E3" s="3" t="n">
        <v>121500</v>
      </c>
      <c r="F3" s="4">
        <f>IF(B3&gt;0,C3/B3,0)</f>
        <v/>
      </c>
      <c r="G3" s="4">
        <f>IF(D3&gt;0,E3/D3,0)</f>
        <v/>
      </c>
      <c r="H3" s="5">
        <f>IF(AND(B3&gt;0,D3&gt;0),"",IF(D3&gt;0,"NEW",IF(B3&gt;0,"LOST","NO VOLUME")))</f>
        <v/>
      </c>
      <c r="I3" s="3">
        <f>IF(AND(B3&gt;0,D3&gt;0),(D3-B3)*Bridge!$B$2,0)</f>
        <v/>
      </c>
      <c r="J3" s="3">
        <f>IF(AND(B3&gt;0,D3&gt;0),D3*(F3-Bridge!$B$2),0)</f>
        <v/>
      </c>
      <c r="K3" s="3">
        <f>IF(AND(B3&gt;0,D3&gt;0),(G3-F3)*D3,0)</f>
        <v/>
      </c>
      <c r="L3" s="3">
        <f>IF(AND(B3=0,D3&gt;0),E3,0)</f>
        <v/>
      </c>
      <c r="M3" s="3">
        <f>IF(AND(B3&gt;0,D3=0),-C3,0)</f>
        <v/>
      </c>
    </row>
    <row r="4">
      <c r="A4" t="inlineStr">
        <is>
          <t>Hand soap 250 ml</t>
        </is>
      </c>
      <c r="B4" s="3" t="n">
        <v>18000</v>
      </c>
      <c r="C4" s="3" t="n">
        <v>83000</v>
      </c>
      <c r="D4" s="3" t="n">
        <v>16200</v>
      </c>
      <c r="E4" s="3" t="n">
        <v>76000</v>
      </c>
      <c r="F4" s="4">
        <f>IF(B4&gt;0,C4/B4,0)</f>
        <v/>
      </c>
      <c r="G4" s="4">
        <f>IF(D4&gt;0,E4/D4,0)</f>
        <v/>
      </c>
      <c r="H4" s="5">
        <f>IF(AND(B4&gt;0,D4&gt;0),"",IF(D4&gt;0,"NEW",IF(B4&gt;0,"LOST","NO VOLUME")))</f>
        <v/>
      </c>
      <c r="I4" s="3">
        <f>IF(AND(B4&gt;0,D4&gt;0),(D4-B4)*Bridge!$B$2,0)</f>
        <v/>
      </c>
      <c r="J4" s="3">
        <f>IF(AND(B4&gt;0,D4&gt;0),D4*(F4-Bridge!$B$2),0)</f>
        <v/>
      </c>
      <c r="K4" s="3">
        <f>IF(AND(B4&gt;0,D4&gt;0),(G4-F4)*D4,0)</f>
        <v/>
      </c>
      <c r="L4" s="3">
        <f>IF(AND(B4=0,D4&gt;0),E4,0)</f>
        <v/>
      </c>
      <c r="M4" s="3">
        <f>IF(AND(B4&gt;0,D4=0),-C4,0)</f>
        <v/>
      </c>
    </row>
    <row r="5">
      <c r="A5" t="inlineStr">
        <is>
          <t>Shower gel 250 ml</t>
        </is>
      </c>
      <c r="B5" s="3" t="n">
        <v>52000</v>
      </c>
      <c r="C5" s="3" t="n">
        <v>141000</v>
      </c>
      <c r="D5" s="3" t="n">
        <v>55500</v>
      </c>
      <c r="E5" s="3" t="n">
        <v>149000</v>
      </c>
      <c r="F5" s="4">
        <f>IF(B5&gt;0,C5/B5,0)</f>
        <v/>
      </c>
      <c r="G5" s="4">
        <f>IF(D5&gt;0,E5/D5,0)</f>
        <v/>
      </c>
      <c r="H5" s="5">
        <f>IF(AND(B5&gt;0,D5&gt;0),"",IF(D5&gt;0,"NEW",IF(B5&gt;0,"LOST","NO VOLUME")))</f>
        <v/>
      </c>
      <c r="I5" s="3">
        <f>IF(AND(B5&gt;0,D5&gt;0),(D5-B5)*Bridge!$B$2,0)</f>
        <v/>
      </c>
      <c r="J5" s="3">
        <f>IF(AND(B5&gt;0,D5&gt;0),D5*(F5-Bridge!$B$2),0)</f>
        <v/>
      </c>
      <c r="K5" s="3">
        <f>IF(AND(B5&gt;0,D5&gt;0),(G5-F5)*D5,0)</f>
        <v/>
      </c>
      <c r="L5" s="3">
        <f>IF(AND(B5=0,D5&gt;0),E5,0)</f>
        <v/>
      </c>
      <c r="M5" s="3">
        <f>IF(AND(B5&gt;0,D5=0),-C5,0)</f>
        <v/>
      </c>
    </row>
    <row r="6">
      <c r="A6" t="inlineStr">
        <is>
          <t>Shampoo 400 ml</t>
        </is>
      </c>
      <c r="B6" s="3" t="n">
        <v>33000</v>
      </c>
      <c r="C6" s="3" t="n">
        <v>92000</v>
      </c>
      <c r="D6" s="3" t="n">
        <v>36000</v>
      </c>
      <c r="E6" s="3" t="n">
        <v>98500</v>
      </c>
      <c r="F6" s="4">
        <f>IF(B6&gt;0,C6/B6,0)</f>
        <v/>
      </c>
      <c r="G6" s="4">
        <f>IF(D6&gt;0,E6/D6,0)</f>
        <v/>
      </c>
      <c r="H6" s="5">
        <f>IF(AND(B6&gt;0,D6&gt;0),"",IF(D6&gt;0,"NEW",IF(B6&gt;0,"LOST","NO VOLUME")))</f>
        <v/>
      </c>
      <c r="I6" s="3">
        <f>IF(AND(B6&gt;0,D6&gt;0),(D6-B6)*Bridge!$B$2,0)</f>
        <v/>
      </c>
      <c r="J6" s="3">
        <f>IF(AND(B6&gt;0,D6&gt;0),D6*(F6-Bridge!$B$2),0)</f>
        <v/>
      </c>
      <c r="K6" s="3">
        <f>IF(AND(B6&gt;0,D6&gt;0),(G6-F6)*D6,0)</f>
        <v/>
      </c>
      <c r="L6" s="3">
        <f>IF(AND(B6=0,D6&gt;0),E6,0)</f>
        <v/>
      </c>
      <c r="M6" s="3">
        <f>IF(AND(B6&gt;0,D6=0),-C6,0)</f>
        <v/>
      </c>
    </row>
    <row r="7">
      <c r="A7" t="inlineStr">
        <is>
          <t>Toothpaste 75 ml</t>
        </is>
      </c>
      <c r="B7" s="3" t="n">
        <v>21000</v>
      </c>
      <c r="C7" s="3" t="n">
        <v>60500</v>
      </c>
      <c r="D7" s="3" t="n">
        <v>23500</v>
      </c>
      <c r="E7" s="3" t="n">
        <v>69000</v>
      </c>
      <c r="F7" s="4">
        <f>IF(B7&gt;0,C7/B7,0)</f>
        <v/>
      </c>
      <c r="G7" s="4">
        <f>IF(D7&gt;0,E7/D7,0)</f>
        <v/>
      </c>
      <c r="H7" s="5">
        <f>IF(AND(B7&gt;0,D7&gt;0),"",IF(D7&gt;0,"NEW",IF(B7&gt;0,"LOST","NO VOLUME")))</f>
        <v/>
      </c>
      <c r="I7" s="3">
        <f>IF(AND(B7&gt;0,D7&gt;0),(D7-B7)*Bridge!$B$2,0)</f>
        <v/>
      </c>
      <c r="J7" s="3">
        <f>IF(AND(B7&gt;0,D7&gt;0),D7*(F7-Bridge!$B$2),0)</f>
        <v/>
      </c>
      <c r="K7" s="3">
        <f>IF(AND(B7&gt;0,D7&gt;0),(G7-F7)*D7,0)</f>
        <v/>
      </c>
      <c r="L7" s="3">
        <f>IF(AND(B7=0,D7&gt;0),E7,0)</f>
        <v/>
      </c>
      <c r="M7" s="3">
        <f>IF(AND(B7&gt;0,D7=0),-C7,0)</f>
        <v/>
      </c>
    </row>
    <row r="8">
      <c r="A8" t="inlineStr">
        <is>
          <t>Kitchen cleaner 750 ml</t>
        </is>
      </c>
      <c r="B8" s="3" t="n">
        <v>0</v>
      </c>
      <c r="C8" s="3" t="n">
        <v>0</v>
      </c>
      <c r="D8" s="3" t="n">
        <v>6200</v>
      </c>
      <c r="E8" s="3" t="n">
        <v>41000</v>
      </c>
      <c r="F8" s="4">
        <f>IF(B8&gt;0,C8/B8,0)</f>
        <v/>
      </c>
      <c r="G8" s="4">
        <f>IF(D8&gt;0,E8/D8,0)</f>
        <v/>
      </c>
      <c r="H8" s="5">
        <f>IF(AND(B8&gt;0,D8&gt;0),"",IF(D8&gt;0,"NEW",IF(B8&gt;0,"LOST","NO VOLUME")))</f>
        <v/>
      </c>
      <c r="I8" s="3">
        <f>IF(AND(B8&gt;0,D8&gt;0),(D8-B8)*Bridge!$B$2,0)</f>
        <v/>
      </c>
      <c r="J8" s="3">
        <f>IF(AND(B8&gt;0,D8&gt;0),D8*(F8-Bridge!$B$2),0)</f>
        <v/>
      </c>
      <c r="K8" s="3">
        <f>IF(AND(B8&gt;0,D8&gt;0),(G8-F8)*D8,0)</f>
        <v/>
      </c>
      <c r="L8" s="3">
        <f>IF(AND(B8=0,D8&gt;0),E8,0)</f>
        <v/>
      </c>
      <c r="M8" s="3">
        <f>IF(AND(B8&gt;0,D8=0),-C8,0)</f>
        <v/>
      </c>
    </row>
    <row r="9">
      <c r="A9" t="inlineStr">
        <is>
          <t>Glass cleaner 500 ml</t>
        </is>
      </c>
      <c r="B9" s="3" t="n">
        <v>9500</v>
      </c>
      <c r="C9" s="3" t="n">
        <v>39500</v>
      </c>
      <c r="D9" s="3" t="n">
        <v>0</v>
      </c>
      <c r="E9" s="3" t="n">
        <v>0</v>
      </c>
      <c r="F9" s="4">
        <f>IF(B9&gt;0,C9/B9,0)</f>
        <v/>
      </c>
      <c r="G9" s="4">
        <f>IF(D9&gt;0,E9/D9,0)</f>
        <v/>
      </c>
      <c r="H9" s="5">
        <f>IF(AND(B9&gt;0,D9&gt;0),"",IF(D9&gt;0,"NEW",IF(B9&gt;0,"LOST","NO VOLUME")))</f>
        <v/>
      </c>
      <c r="I9" s="3">
        <f>IF(AND(B9&gt;0,D9&gt;0),(D9-B9)*Bridge!$B$2,0)</f>
        <v/>
      </c>
      <c r="J9" s="3">
        <f>IF(AND(B9&gt;0,D9&gt;0),D9*(F9-Bridge!$B$2),0)</f>
        <v/>
      </c>
      <c r="K9" s="3">
        <f>IF(AND(B9&gt;0,D9&gt;0),(G9-F9)*D9,0)</f>
        <v/>
      </c>
      <c r="L9" s="3">
        <f>IF(AND(B9=0,D9&gt;0),E9,0)</f>
        <v/>
      </c>
      <c r="M9" s="3">
        <f>IF(AND(B9&gt;0,D9=0),-C9,0)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Bridge (change in net sales)</t>
        </is>
      </c>
      <c r="B1" s="2" t="inlineStr">
        <is>
          <t>Amount</t>
        </is>
      </c>
    </row>
    <row r="2">
      <c r="A2" t="inlineStr">
        <is>
          <t>PY average price (products sold in both years)</t>
        </is>
      </c>
      <c r="B2" s="4">
        <f>SUMIFS(Input!C:C,Input!B:B,"&gt;0",Input!D:D,"&gt;0")/SUMIFS(Input!B:B,Input!B:B,"&gt;0",Input!D:D,"&gt;0")</f>
        <v/>
      </c>
    </row>
    <row r="4">
      <c r="A4" s="6" t="inlineStr">
        <is>
          <t>PY net sales</t>
        </is>
      </c>
      <c r="B4" s="7">
        <f>SUM(Input!C:C)</f>
        <v/>
      </c>
    </row>
    <row r="5">
      <c r="A5" s="8" t="inlineStr">
        <is>
          <t>Volume</t>
        </is>
      </c>
      <c r="B5" s="9">
        <f>SUM(Input!I:I)</f>
        <v/>
      </c>
    </row>
    <row r="6">
      <c r="A6" s="8" t="inlineStr">
        <is>
          <t>Mix</t>
        </is>
      </c>
      <c r="B6" s="9">
        <f>SUM(Input!J:J)</f>
        <v/>
      </c>
    </row>
    <row r="7">
      <c r="A7" s="8" t="inlineStr">
        <is>
          <t>Price</t>
        </is>
      </c>
      <c r="B7" s="9">
        <f>SUM(Input!K:K)</f>
        <v/>
      </c>
    </row>
    <row r="8">
      <c r="A8" s="8" t="inlineStr">
        <is>
          <t>New</t>
        </is>
      </c>
      <c r="B8" s="9">
        <f>SUM(Input!L:L)</f>
        <v/>
      </c>
    </row>
    <row r="9">
      <c r="A9" s="8" t="inlineStr">
        <is>
          <t>Lost</t>
        </is>
      </c>
      <c r="B9" s="9">
        <f>SUM(Input!M:M)</f>
        <v/>
      </c>
    </row>
    <row r="10">
      <c r="A10" s="6" t="inlineStr">
        <is>
          <t>Not split (should be 0)</t>
        </is>
      </c>
      <c r="B10" s="7">
        <f>B11-B4-(B5+B6+B7+B8+B9)</f>
        <v/>
      </c>
    </row>
    <row r="11">
      <c r="A11" s="6" t="inlineStr">
        <is>
          <t>CY net sales</t>
        </is>
      </c>
      <c r="B11" s="7">
        <f>SUM(Input!E:E)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0" t="inlineStr">
        <is>
          <t>Price / Volume / Mix bridge — how to use this</t>
        </is>
      </c>
    </row>
    <row r="3">
      <c r="A3" s="11" t="inlineStr">
        <is>
          <t>1. One row per product. Enter prior-year (PY) and current-year (CY) volume and net sales; prices and the effects compute themselves.</t>
        </is>
      </c>
    </row>
    <row r="4">
      <c r="A4" s="11" t="inlineStr">
        <is>
          <t>2. A product with no PY volume is NEW; one with no CY volume is LOST. The status column flags both.</t>
        </is>
      </c>
    </row>
    <row r="5">
      <c r="A5" s="11" t="inlineStr">
        <is>
          <t>3. The Bridge sheet reconciles: PY net sales + volume + mix + price + new + lost + not split = CY net sales. "Not split" should read 0; if it does not, a row has net sales without volume in one of the years.</t>
        </is>
      </c>
    </row>
    <row r="6">
      <c r="A6" s="11" t="inlineStr">
        <is>
          <t>4. Method note: volume = change in units of continuing products at the PY average price; mix = CY units at each product's PY price less the PY average price; price = (CY price - PY price) on CY units. The three add up to the change in continuing products' sales in total, not row by row. State the convention when you present the numbers.</t>
        </is>
      </c>
    </row>
    <row r="9">
      <c r="A9" s="12" t="inlineStr">
        <is>
          <t>Made by Orkestar (orkestar.eu), which builds this analysis into live systems on your own data: write to support@orkestar.eu.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Orkestar</dc:creator>
  <dcterms:created xmlns:dcterms="http://purl.org/dc/terms/" xmlns:xsi="http://www.w3.org/2001/XMLSchema-instance" xsi:type="dcterms:W3CDTF">2026-09-17T07:01:42Z</dcterms:created>
  <dcterms:modified xmlns:dcterms="http://purl.org/dc/terms/" xmlns:xsi="http://www.w3.org/2001/XMLSchema-instance" xsi:type="dcterms:W3CDTF">2026-09-17T07:01:42Z</dcterms:modified>
</cp:coreProperties>
</file>